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Sheet1!$A$2:$G$2</definedName>
  </definedNames>
  <calcPr calcId="145621" calcMode="manual"/>
</workbook>
</file>

<file path=xl/calcChain.xml><?xml version="1.0" encoding="utf-8"?>
<calcChain xmlns="http://schemas.openxmlformats.org/spreadsheetml/2006/main">
  <c r="G12" i="1" l="1"/>
  <c r="F12" i="1"/>
  <c r="A12" i="1"/>
  <c r="F19" i="1"/>
  <c r="A19" i="1"/>
  <c r="G15" i="1"/>
  <c r="F15" i="1"/>
  <c r="A15" i="1"/>
  <c r="G3" i="1"/>
  <c r="F3" i="1"/>
  <c r="A3" i="1"/>
  <c r="G32" i="1"/>
  <c r="F32" i="1"/>
  <c r="A32" i="1"/>
  <c r="G7" i="1"/>
  <c r="F7" i="1"/>
  <c r="A7" i="1"/>
  <c r="G6" i="1"/>
  <c r="F6" i="1"/>
  <c r="A6" i="1"/>
  <c r="G35" i="1"/>
  <c r="F35" i="1"/>
  <c r="A35" i="1"/>
  <c r="G8" i="1"/>
  <c r="F8" i="1"/>
  <c r="A8" i="1"/>
  <c r="G30" i="1"/>
  <c r="F30" i="1"/>
  <c r="G33" i="1"/>
  <c r="F33" i="1"/>
  <c r="A33" i="1"/>
  <c r="G34" i="1"/>
  <c r="F34" i="1"/>
  <c r="A34" i="1"/>
  <c r="G17" i="1"/>
  <c r="F17" i="1"/>
  <c r="A17" i="1"/>
  <c r="G36" i="1"/>
  <c r="F36" i="1"/>
  <c r="A36" i="1"/>
  <c r="G9" i="1"/>
  <c r="F9" i="1"/>
  <c r="A9" i="1"/>
  <c r="G11" i="1"/>
  <c r="F11" i="1"/>
  <c r="A11" i="1"/>
  <c r="G14" i="1"/>
  <c r="F14" i="1"/>
  <c r="A14" i="1"/>
  <c r="G10" i="1"/>
  <c r="F10" i="1"/>
  <c r="E10" i="1"/>
  <c r="A10" i="1"/>
  <c r="G16" i="1"/>
  <c r="F16" i="1"/>
  <c r="A16" i="1"/>
  <c r="G5" i="1"/>
  <c r="F5" i="1"/>
  <c r="E5" i="1"/>
  <c r="A5" i="1"/>
  <c r="G24" i="1"/>
  <c r="F24" i="1"/>
  <c r="E24" i="1"/>
  <c r="A24" i="1"/>
  <c r="G27" i="1"/>
  <c r="F27" i="1"/>
  <c r="E27" i="1"/>
  <c r="A27" i="1"/>
  <c r="G21" i="1"/>
  <c r="F21" i="1"/>
  <c r="E21" i="1"/>
  <c r="A21" i="1"/>
  <c r="G13" i="1"/>
  <c r="F13" i="1"/>
  <c r="E13" i="1"/>
  <c r="A13" i="1"/>
  <c r="G23" i="1"/>
  <c r="F23" i="1"/>
  <c r="E23" i="1"/>
  <c r="A23" i="1"/>
  <c r="G28" i="1"/>
  <c r="F28" i="1"/>
  <c r="E28" i="1"/>
  <c r="A28" i="1"/>
  <c r="G31" i="1"/>
  <c r="F31" i="1"/>
  <c r="A31" i="1"/>
  <c r="G22" i="1"/>
  <c r="F22" i="1"/>
  <c r="A22" i="1"/>
  <c r="G29" i="1"/>
  <c r="F29" i="1"/>
  <c r="A29" i="1"/>
  <c r="G4" i="1"/>
  <c r="F4" i="1"/>
  <c r="A4" i="1"/>
  <c r="G20" i="1"/>
  <c r="F20" i="1"/>
  <c r="A20" i="1"/>
  <c r="G18" i="1"/>
  <c r="F18" i="1"/>
  <c r="A18" i="1"/>
  <c r="G26" i="1"/>
  <c r="F26" i="1"/>
  <c r="A26" i="1"/>
  <c r="G25" i="1"/>
  <c r="F25" i="1"/>
  <c r="A25" i="1"/>
  <c r="G1" i="1"/>
  <c r="B1" i="1"/>
</calcChain>
</file>

<file path=xl/sharedStrings.xml><?xml version="1.0" encoding="utf-8"?>
<sst xmlns="http://schemas.openxmlformats.org/spreadsheetml/2006/main" count="110" uniqueCount="59">
  <si>
    <t>EXOTICS</t>
  </si>
  <si>
    <t>StatisticDate</t>
  </si>
  <si>
    <t>InstrumentTypeCode</t>
  </si>
  <si>
    <t>ShortName</t>
  </si>
  <si>
    <t>InstrumentDescription</t>
  </si>
  <si>
    <t>ExpiryDate</t>
  </si>
  <si>
    <t>Spot</t>
  </si>
  <si>
    <t>DELTA</t>
  </si>
  <si>
    <t>CANDO</t>
  </si>
  <si>
    <t>XL6Q</t>
  </si>
  <si>
    <t>Down-and-Out Barrier Put Option on ALSI</t>
  </si>
  <si>
    <t>XL8Q</t>
  </si>
  <si>
    <t>XN7Q</t>
  </si>
  <si>
    <t>XS9Q</t>
  </si>
  <si>
    <t>XW7Q</t>
  </si>
  <si>
    <t>Stike Resetting Put on DTOP Funded by Put</t>
  </si>
  <si>
    <t>XY6Q</t>
  </si>
  <si>
    <t>Stike Resetting Put on DTOP</t>
  </si>
  <si>
    <t>XY9Q</t>
  </si>
  <si>
    <t>Down-and-Out Barrier Put Option on NPN</t>
  </si>
  <si>
    <t>XZ8Q</t>
  </si>
  <si>
    <t>Up-and-Out Barrier Call Option on AGL</t>
  </si>
  <si>
    <t>YCRQ</t>
  </si>
  <si>
    <t>Down-and-In Barrier Put Option on LON</t>
  </si>
  <si>
    <t>YBYQ</t>
  </si>
  <si>
    <t>Down-and-In Barrier Put Option on AGL</t>
  </si>
  <si>
    <t>YBZQ</t>
  </si>
  <si>
    <t>Down-and-In Barrier Put Option on ANG</t>
  </si>
  <si>
    <t>YCNQ</t>
  </si>
  <si>
    <t>Down-and-In Barrier Put Option on IMP</t>
  </si>
  <si>
    <t>YCOQ</t>
  </si>
  <si>
    <t>YCPQ</t>
  </si>
  <si>
    <t>Down-and-In Barrier Put Option on SAP</t>
  </si>
  <si>
    <t>YCUQ</t>
  </si>
  <si>
    <t>YCWQ</t>
  </si>
  <si>
    <t>YCZQ</t>
  </si>
  <si>
    <t>Down-and-In Barrier Put Option on ABL</t>
  </si>
  <si>
    <t>YDAQ</t>
  </si>
  <si>
    <t>YDVQ</t>
  </si>
  <si>
    <t>YBLQ</t>
  </si>
  <si>
    <t>YEFQ</t>
  </si>
  <si>
    <t>Worst of Call</t>
  </si>
  <si>
    <t>YEKQ</t>
  </si>
  <si>
    <t>YFAQ</t>
  </si>
  <si>
    <t>YFCQ</t>
  </si>
  <si>
    <t>YFDQ</t>
  </si>
  <si>
    <t>Floored Opti-Spread</t>
  </si>
  <si>
    <t>YFBQ</t>
  </si>
  <si>
    <t>YFHQ</t>
  </si>
  <si>
    <t>YFOQ</t>
  </si>
  <si>
    <t>YFSQ</t>
  </si>
  <si>
    <t>YFTQ</t>
  </si>
  <si>
    <t>Up-and-In Barrier Call BIL</t>
  </si>
  <si>
    <t>YFYQ</t>
  </si>
  <si>
    <t>Barrier Structrure BAW</t>
  </si>
  <si>
    <t>YGGQ</t>
  </si>
  <si>
    <t>YGIQ</t>
  </si>
  <si>
    <t>YGJQ</t>
  </si>
  <si>
    <t>Strike Resetting Put on DTOP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</si>
</sst>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b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10" fontId="4" fillId="2" borderId="0" xfId="1" applyNumberFormat="1" applyFont="1" applyFill="1"/>
    <xf numFmtId="14" fontId="4" fillId="3" borderId="0" xfId="2" applyNumberFormat="1" applyFill="1"/>
    <xf numFmtId="0" fontId="4" fillId="4" borderId="0" xfId="2" applyFill="1"/>
    <xf numFmtId="0" fontId="5" fillId="5" borderId="1" xfId="2" applyFont="1" applyFill="1" applyBorder="1"/>
    <xf numFmtId="2" fontId="5" fillId="5" borderId="0" xfId="2" applyNumberFormat="1" applyFont="1" applyFill="1"/>
    <xf numFmtId="14" fontId="4" fillId="0" borderId="1" xfId="2" applyNumberFormat="1" applyFont="1" applyBorder="1"/>
    <xf numFmtId="0" fontId="4" fillId="0" borderId="1" xfId="2" applyFont="1" applyBorder="1"/>
    <xf numFmtId="2" fontId="4" fillId="6" borderId="1" xfId="2" applyNumberFormat="1" applyFont="1" applyFill="1" applyBorder="1"/>
    <xf numFmtId="166" fontId="4" fillId="6" borderId="1" xfId="2" applyNumberFormat="1" applyFont="1" applyFill="1" applyBorder="1"/>
    <xf numFmtId="2" fontId="4" fillId="7" borderId="1" xfId="2" applyNumberFormat="1" applyFont="1" applyFill="1" applyBorder="1"/>
    <xf numFmtId="0" fontId="4" fillId="0" borderId="1" xfId="2" applyBorder="1"/>
    <xf numFmtId="0" fontId="4" fillId="8" borderId="1" xfId="2" applyFill="1" applyBorder="1"/>
    <xf numFmtId="2" fontId="4" fillId="0" borderId="0" xfId="2" applyNumberFormat="1" applyFill="1"/>
    <xf numFmtId="0" fontId="4" fillId="0" borderId="0" xfId="2"/>
    <xf numFmtId="0" fontId="4" fillId="9" borderId="0" xfId="2" applyFill="1"/>
    <xf numFmtId="2" fontId="4" fillId="0" borderId="1" xfId="2" quotePrefix="1" applyNumberFormat="1" applyFill="1" applyBorder="1"/>
    <xf numFmtId="2" fontId="4" fillId="0" borderId="1" xfId="2" applyNumberFormat="1" applyFill="1" applyBorder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0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0" u="none" strike="noStrike" baseline="0">
                  <a:solidFill>
                    <a:srgbClr val="000000"/>
                  </a:solidFill>
                  <a:latin typeface="Geneva"/>
                </a:rPr>
                <a:t>IDX Quanto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Specialist%20Securities\Can%20Do%20Files\IMR%20History\Back%20Up\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OPS\zAntonie\EXOTICS%20M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XL6Q</v>
          </cell>
          <cell r="E4" t="str">
            <v>Down-and-Out Barrier Put Option on ALSI</v>
          </cell>
          <cell r="F4">
            <v>41627</v>
          </cell>
          <cell r="G4">
            <v>8.3124271075820034E-5</v>
          </cell>
          <cell r="H4">
            <v>8.3628379084796681E-5</v>
          </cell>
          <cell r="I4">
            <v>1.047059539504605E-4</v>
          </cell>
          <cell r="J4">
            <v>1.0535610996149079E-4</v>
          </cell>
          <cell r="K4">
            <v>-2.1527345476217248E-7</v>
          </cell>
        </row>
        <row r="5">
          <cell r="D5" t="str">
            <v>XL8Q</v>
          </cell>
          <cell r="E5" t="str">
            <v>Down-and-Out Barrier Put Option on ALSI</v>
          </cell>
          <cell r="F5">
            <v>41627</v>
          </cell>
          <cell r="G5">
            <v>5.3931698183271138E-6</v>
          </cell>
          <cell r="H5">
            <v>5.4258767529444413E-6</v>
          </cell>
          <cell r="I5">
            <v>7.1746650847287245E-6</v>
          </cell>
          <cell r="J5">
            <v>7.2192150979416544E-6</v>
          </cell>
          <cell r="K5">
            <v>-1.4792152600375477E-8</v>
          </cell>
        </row>
        <row r="6">
          <cell r="D6" t="str">
            <v>XN7Q</v>
          </cell>
          <cell r="E6" t="str">
            <v>Down-and-Out Barrier Put Option on ALSI</v>
          </cell>
          <cell r="F6">
            <v>41627</v>
          </cell>
          <cell r="G6">
            <v>0.32386681550295193</v>
          </cell>
          <cell r="H6">
            <v>0.32583090918369995</v>
          </cell>
          <cell r="I6">
            <v>0.34338968493356131</v>
          </cell>
          <cell r="J6">
            <v>0.34552191198810855</v>
          </cell>
          <cell r="K6">
            <v>-6.3622095150487018E-4</v>
          </cell>
        </row>
        <row r="7">
          <cell r="D7" t="str">
            <v>XS9Q</v>
          </cell>
          <cell r="E7" t="str">
            <v>Down-and-Out Barrier Put Option on ALSI</v>
          </cell>
          <cell r="F7">
            <v>41627</v>
          </cell>
          <cell r="G7">
            <v>1.0591839092071421E-3</v>
          </cell>
          <cell r="H7">
            <v>1.0656073410724692E-3</v>
          </cell>
          <cell r="I7">
            <v>1.2713932406249585E-3</v>
          </cell>
          <cell r="J7">
            <v>1.2792877674077112E-3</v>
          </cell>
          <cell r="K7">
            <v>-2.5533547413257515E-6</v>
          </cell>
        </row>
        <row r="8">
          <cell r="D8" t="str">
            <v>XW7Q</v>
          </cell>
          <cell r="E8" t="str">
            <v>Stike Resetting Put on DTOP</v>
          </cell>
          <cell r="F8">
            <v>41718</v>
          </cell>
          <cell r="G8">
            <v>145.53029020408567</v>
          </cell>
          <cell r="H8">
            <v>148.42733732658985</v>
          </cell>
          <cell r="I8">
            <v>144.2439537719429</v>
          </cell>
          <cell r="J8">
            <v>147.13719888255267</v>
          </cell>
          <cell r="K8">
            <v>-0.22300066853357706</v>
          </cell>
        </row>
        <row r="9">
          <cell r="D9" t="str">
            <v>XY6Q</v>
          </cell>
          <cell r="E9" t="str">
            <v>Stike Resetting Put on DTOP</v>
          </cell>
          <cell r="F9">
            <v>41575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 t="str">
            <v>XY9Q</v>
          </cell>
          <cell r="E10" t="str">
            <v>Down-and-Out Barrier Put Option on NPN</v>
          </cell>
          <cell r="F10">
            <v>41627</v>
          </cell>
          <cell r="G10">
            <v>1.508983458957576E-5</v>
          </cell>
          <cell r="H10">
            <v>1.5181347048840511E-5</v>
          </cell>
          <cell r="I10">
            <v>2.072501987877008E-5</v>
          </cell>
          <cell r="J10">
            <v>2.0853708799929992E-5</v>
          </cell>
          <cell r="K10">
            <v>-1.1832903072341428E-6</v>
          </cell>
        </row>
        <row r="11">
          <cell r="D11" t="str">
            <v>XZ8Q</v>
          </cell>
          <cell r="E11" t="str">
            <v>Up-and-Out Barrier Call Option on AGL</v>
          </cell>
          <cell r="F11">
            <v>41627</v>
          </cell>
          <cell r="G11">
            <v>15.226016675741906</v>
          </cell>
          <cell r="H11">
            <v>15.318355012688674</v>
          </cell>
          <cell r="I11">
            <v>14.05022632956595</v>
          </cell>
          <cell r="J11">
            <v>14.137469115289722</v>
          </cell>
          <cell r="K11">
            <v>0.23368906408625301</v>
          </cell>
        </row>
        <row r="12">
          <cell r="D12" t="str">
            <v>YCRQ</v>
          </cell>
          <cell r="E12" t="str">
            <v>Down-and-In Barrier Put Option on LON</v>
          </cell>
          <cell r="F12">
            <v>41627</v>
          </cell>
          <cell r="G12">
            <v>3.4431873936237312E-9</v>
          </cell>
          <cell r="H12">
            <v>3.4640686394869273E-9</v>
          </cell>
          <cell r="I12">
            <v>5.4466980925482744E-9</v>
          </cell>
          <cell r="J12">
            <v>5.4805185523361946E-9</v>
          </cell>
          <cell r="K12">
            <v>-3.0010093287271587E-9</v>
          </cell>
        </row>
        <row r="13">
          <cell r="D13" t="str">
            <v>YBYQ</v>
          </cell>
          <cell r="E13" t="str">
            <v>Down-and-In Barrier Put Option on AGL</v>
          </cell>
          <cell r="F13">
            <v>41627</v>
          </cell>
          <cell r="G13">
            <v>2.4437439907210035E-6</v>
          </cell>
          <cell r="H13">
            <v>2.4585641016424857E-6</v>
          </cell>
          <cell r="I13">
            <v>1.2949636887915617E-5</v>
          </cell>
          <cell r="J13">
            <v>1.3030045727582186E-5</v>
          </cell>
          <cell r="K13">
            <v>-4.6913051671166023E-7</v>
          </cell>
        </row>
        <row r="14">
          <cell r="D14" t="str">
            <v>YBZQ</v>
          </cell>
          <cell r="E14" t="str">
            <v>Down-and-In Barrier Put Option on ANG</v>
          </cell>
          <cell r="F14">
            <v>41627</v>
          </cell>
          <cell r="G14">
            <v>0.17564999644313772</v>
          </cell>
          <cell r="H14">
            <v>0.17671522767870476</v>
          </cell>
          <cell r="I14">
            <v>0.23892975649577863</v>
          </cell>
          <cell r="J14">
            <v>0.240413355198038</v>
          </cell>
          <cell r="K14">
            <v>-2.1707064154902481E-2</v>
          </cell>
        </row>
        <row r="15">
          <cell r="D15" t="str">
            <v>YCNQ</v>
          </cell>
          <cell r="E15" t="str">
            <v>Down-and-In Barrier Put Option on IMP</v>
          </cell>
          <cell r="F15">
            <v>41627</v>
          </cell>
          <cell r="G15">
            <v>5.7507493970154755E-6</v>
          </cell>
          <cell r="H15">
            <v>5.7856248767175336E-6</v>
          </cell>
          <cell r="I15">
            <v>1.2488931442566908E-5</v>
          </cell>
          <cell r="J15">
            <v>1.2566479600454584E-5</v>
          </cell>
          <cell r="K15">
            <v>-1.8083769071484335E-6</v>
          </cell>
        </row>
        <row r="16">
          <cell r="D16" t="str">
            <v>YCOQ</v>
          </cell>
          <cell r="E16" t="str">
            <v>Down-and-In Barrier Put Option on LON</v>
          </cell>
          <cell r="F16">
            <v>41627</v>
          </cell>
          <cell r="G16">
            <v>3.9580878149689247E-9</v>
          </cell>
          <cell r="H16">
            <v>3.9820916798080969E-9</v>
          </cell>
          <cell r="I16">
            <v>6.2315119180207657E-9</v>
          </cell>
          <cell r="J16">
            <v>6.2702055622544535E-9</v>
          </cell>
          <cell r="K16">
            <v>-3.445145921201287E-9</v>
          </cell>
        </row>
        <row r="17">
          <cell r="D17" t="str">
            <v>YCPQ</v>
          </cell>
          <cell r="E17" t="str">
            <v>Down-and-In Barrier Put Option on SAP</v>
          </cell>
          <cell r="F17">
            <v>41627</v>
          </cell>
          <cell r="G17">
            <v>1.9351948224444193E-7</v>
          </cell>
          <cell r="H17">
            <v>1.9469308316304073E-7</v>
          </cell>
          <cell r="I17">
            <v>1.9816877826206447E-7</v>
          </cell>
          <cell r="J17">
            <v>1.9939927774680788E-7</v>
          </cell>
          <cell r="K17">
            <v>-3.325188941276813E-7</v>
          </cell>
        </row>
        <row r="18">
          <cell r="D18" t="str">
            <v>YCUQ</v>
          </cell>
          <cell r="E18" t="str">
            <v>Down-and-In Barrier Put Option on ANG</v>
          </cell>
          <cell r="F18">
            <v>41627</v>
          </cell>
          <cell r="G18">
            <v>2.3628755567743012</v>
          </cell>
          <cell r="H18">
            <v>2.377205240234606</v>
          </cell>
          <cell r="I18">
            <v>2.9825923903940863</v>
          </cell>
          <cell r="J18">
            <v>3.0011123531842192</v>
          </cell>
          <cell r="K18">
            <v>-0.20305717604386572</v>
          </cell>
        </row>
        <row r="19">
          <cell r="D19" t="str">
            <v>YCWQ</v>
          </cell>
          <cell r="E19" t="str">
            <v>Stike Resetting Put on DTOP</v>
          </cell>
          <cell r="F19">
            <v>41620</v>
          </cell>
          <cell r="G19">
            <v>0.43317669761099675</v>
          </cell>
          <cell r="H19">
            <v>0.4353567840740149</v>
          </cell>
          <cell r="I19">
            <v>0.44929238079060763</v>
          </cell>
          <cell r="J19">
            <v>0.45161834653801608</v>
          </cell>
          <cell r="K19">
            <v>-3.7184562240377269E-3</v>
          </cell>
        </row>
        <row r="20">
          <cell r="D20" t="str">
            <v>YCZQ</v>
          </cell>
          <cell r="E20" t="str">
            <v>Down-and-In Barrier Put Option on ABL</v>
          </cell>
          <cell r="F20">
            <v>41627</v>
          </cell>
          <cell r="G20">
            <v>8.7013795169936792E-2</v>
          </cell>
          <cell r="H20">
            <v>8.7541491238352351E-2</v>
          </cell>
          <cell r="I20">
            <v>0.15496609950294271</v>
          </cell>
          <cell r="J20">
            <v>0.1559283383947771</v>
          </cell>
          <cell r="K20">
            <v>-0.10176402911429754</v>
          </cell>
        </row>
        <row r="21">
          <cell r="D21" t="str">
            <v>YDAQ</v>
          </cell>
          <cell r="E21" t="str">
            <v>Down-and-Out Barrier Put Option on ALSI</v>
          </cell>
          <cell r="F21">
            <v>41718</v>
          </cell>
          <cell r="G21">
            <v>28.672221451747394</v>
          </cell>
          <cell r="H21">
            <v>29.242994563902261</v>
          </cell>
          <cell r="I21">
            <v>28.382657753933763</v>
          </cell>
          <cell r="J21">
            <v>28.951957080701469</v>
          </cell>
          <cell r="K21">
            <v>-1.980501823952668E-2</v>
          </cell>
        </row>
        <row r="22">
          <cell r="D22" t="str">
            <v>YDVQ</v>
          </cell>
          <cell r="E22" t="str">
            <v>Stike Resetting Put on DTOP</v>
          </cell>
          <cell r="F22">
            <v>41627</v>
          </cell>
          <cell r="G22">
            <v>17.1531926087128</v>
          </cell>
          <cell r="H22">
            <v>17.257218324206701</v>
          </cell>
          <cell r="I22">
            <v>16.597907794981541</v>
          </cell>
          <cell r="J22">
            <v>16.700970028945228</v>
          </cell>
          <cell r="K22">
            <v>-9.4303797693077132E-2</v>
          </cell>
        </row>
        <row r="23">
          <cell r="D23" t="str">
            <v>YBLQ</v>
          </cell>
          <cell r="E23" t="str">
            <v>Stike Resetting Put on DTOP</v>
          </cell>
          <cell r="F23">
            <v>41662</v>
          </cell>
          <cell r="G23">
            <v>36.598634291489027</v>
          </cell>
          <cell r="H23">
            <v>37.012216214603214</v>
          </cell>
          <cell r="I23">
            <v>35.390646240874602</v>
          </cell>
          <cell r="J23">
            <v>35.795800854411787</v>
          </cell>
          <cell r="K23">
            <v>-0.12042844249636528</v>
          </cell>
        </row>
        <row r="24">
          <cell r="D24" t="str">
            <v>YEFQ</v>
          </cell>
          <cell r="E24" t="str">
            <v>Worst Of Call on Basket</v>
          </cell>
          <cell r="F24">
            <v>41627</v>
          </cell>
          <cell r="G24">
            <v>8.8492266019536689</v>
          </cell>
          <cell r="H24">
            <v>8.9028928289841005</v>
          </cell>
          <cell r="I24">
            <v>7.2226962860962294</v>
          </cell>
          <cell r="J24">
            <v>7.267544541893348</v>
          </cell>
          <cell r="K24">
            <v>2.6348605312325746</v>
          </cell>
        </row>
        <row r="25">
          <cell r="D25" t="str">
            <v>YEKQ</v>
          </cell>
          <cell r="E25" t="str">
            <v>Stike Resetting Put on DTOP</v>
          </cell>
          <cell r="F25">
            <v>41627</v>
          </cell>
          <cell r="G25">
            <v>0.20320122088258638</v>
          </cell>
          <cell r="H25">
            <v>0.20443353680614271</v>
          </cell>
          <cell r="I25">
            <v>0.21484993453590784</v>
          </cell>
          <cell r="J25">
            <v>0.21618401317363337</v>
          </cell>
          <cell r="K25">
            <v>-1.7188692255556144E-3</v>
          </cell>
        </row>
        <row r="26">
          <cell r="D26" t="str">
            <v>YFAQ</v>
          </cell>
          <cell r="E26" t="str">
            <v>Worst Of Call on Basket</v>
          </cell>
          <cell r="F26">
            <v>41627</v>
          </cell>
          <cell r="G26">
            <v>24.688541856909474</v>
          </cell>
          <cell r="H26">
            <v>24.838265776517396</v>
          </cell>
          <cell r="I26">
            <v>24.541267443112627</v>
          </cell>
          <cell r="J26">
            <v>24.693652784580319</v>
          </cell>
          <cell r="K26">
            <v>0.49444006253488038</v>
          </cell>
        </row>
        <row r="27">
          <cell r="D27" t="str">
            <v>YFCQ</v>
          </cell>
          <cell r="E27" t="str">
            <v>Worst Of Call on Basket</v>
          </cell>
          <cell r="F27">
            <v>41627</v>
          </cell>
          <cell r="G27">
            <v>23.446127747933943</v>
          </cell>
          <cell r="H27">
            <v>23.588317034218839</v>
          </cell>
          <cell r="I27">
            <v>23.305345316438466</v>
          </cell>
          <cell r="J27">
            <v>23.450056383717293</v>
          </cell>
          <cell r="K27">
            <v>0.48956358467473854</v>
          </cell>
        </row>
        <row r="28">
          <cell r="D28" t="str">
            <v>YFDQ</v>
          </cell>
          <cell r="E28" t="str">
            <v>Floor Opti Spread</v>
          </cell>
          <cell r="F28">
            <v>41740</v>
          </cell>
          <cell r="G28">
            <v>2594.1141289271295</v>
          </cell>
          <cell r="H28">
            <v>2654.8470625736118</v>
          </cell>
          <cell r="I28">
            <v>2442.5575622366209</v>
          </cell>
          <cell r="J28">
            <v>2500.115527710183</v>
          </cell>
          <cell r="K28">
            <v>4.4915122578374698</v>
          </cell>
        </row>
        <row r="29">
          <cell r="D29" t="str">
            <v>YFBQ</v>
          </cell>
          <cell r="E29" t="str">
            <v>Stike Resetting Put on DTOP</v>
          </cell>
          <cell r="F29">
            <v>41710</v>
          </cell>
          <cell r="G29">
            <v>62.719564461756761</v>
          </cell>
          <cell r="H29">
            <v>63.889541210195858</v>
          </cell>
          <cell r="I29">
            <v>61.063484778090263</v>
          </cell>
          <cell r="J29">
            <v>62.211766681186255</v>
          </cell>
          <cell r="K29">
            <v>-0.13302830532331744</v>
          </cell>
        </row>
        <row r="30">
          <cell r="D30" t="str">
            <v>YFHQ</v>
          </cell>
          <cell r="E30" t="str">
            <v>Worst Of Call on Basket</v>
          </cell>
          <cell r="F30">
            <v>41718</v>
          </cell>
          <cell r="G30">
            <v>8.2366630355531356</v>
          </cell>
          <cell r="H30">
            <v>8.4006289076250074</v>
          </cell>
          <cell r="I30">
            <v>7.6140235133981395</v>
          </cell>
          <cell r="J30">
            <v>7.7667455910045007</v>
          </cell>
          <cell r="K30">
            <v>1.4730942080334235</v>
          </cell>
        </row>
        <row r="31">
          <cell r="D31" t="str">
            <v>YFOQ</v>
          </cell>
          <cell r="E31" t="str">
            <v>Stike Resetting Put on DTOP</v>
          </cell>
          <cell r="F31">
            <v>41752</v>
          </cell>
          <cell r="G31">
            <v>136.1254538744036</v>
          </cell>
          <cell r="H31">
            <v>139.57783817380832</v>
          </cell>
          <cell r="I31">
            <v>133.17352520679475</v>
          </cell>
          <cell r="J31">
            <v>136.57152385101634</v>
          </cell>
          <cell r="K31">
            <v>-0.17976930434284683</v>
          </cell>
        </row>
        <row r="32">
          <cell r="D32" t="str">
            <v>YFSQ</v>
          </cell>
          <cell r="E32" t="str">
            <v>Stike Resetting Put on DTOP</v>
          </cell>
          <cell r="F32">
            <v>41800</v>
          </cell>
          <cell r="G32">
            <v>221.85911426206485</v>
          </cell>
          <cell r="H32">
            <v>229.0299813037671</v>
          </cell>
          <cell r="I32">
            <v>221.24525902233154</v>
          </cell>
          <cell r="J32">
            <v>228.4294247257497</v>
          </cell>
          <cell r="K32">
            <v>-0.153635321676657</v>
          </cell>
        </row>
        <row r="33">
          <cell r="D33" t="str">
            <v>YFTQ</v>
          </cell>
          <cell r="E33" t="str">
            <v>Up-and-In Barrier Call Option on BIL</v>
          </cell>
          <cell r="F33">
            <v>41809</v>
          </cell>
          <cell r="G33">
            <v>7.8899238386153883</v>
          </cell>
          <cell r="H33">
            <v>8.1657640010018948</v>
          </cell>
          <cell r="I33">
            <v>7.746940468803956</v>
          </cell>
          <cell r="J33">
            <v>8.0190118810967217</v>
          </cell>
          <cell r="K33">
            <v>0.2682059709091959</v>
          </cell>
        </row>
        <row r="34">
          <cell r="D34" t="str">
            <v>YFYQ</v>
          </cell>
          <cell r="E34" t="str">
            <v>Barrier Structure BAW</v>
          </cell>
          <cell r="F34">
            <v>41627</v>
          </cell>
          <cell r="G34">
            <v>-1.5328813696000143E-2</v>
          </cell>
          <cell r="H34">
            <v>-1.5421775446548658E-2</v>
          </cell>
          <cell r="I34">
            <v>0.60008206885066495</v>
          </cell>
          <cell r="J34">
            <v>0.60380818899431321</v>
          </cell>
          <cell r="K34">
            <v>-0.52116444751989344</v>
          </cell>
        </row>
        <row r="35">
          <cell r="D35" t="str">
            <v>YGGQ</v>
          </cell>
          <cell r="E35" t="str">
            <v>Down-and-In Barrier Put Option on LON</v>
          </cell>
          <cell r="F35">
            <v>41809</v>
          </cell>
          <cell r="G35">
            <v>3.4942401445703916E-2</v>
          </cell>
          <cell r="H35">
            <v>3.540182539703892E-2</v>
          </cell>
          <cell r="I35">
            <v>3.5337594520722257E-2</v>
          </cell>
          <cell r="J35">
            <v>3.5812984196593532E-2</v>
          </cell>
          <cell r="K35">
            <v>-3.8307536562158257E-3</v>
          </cell>
        </row>
        <row r="36">
          <cell r="D36" t="str">
            <v>YGIQ</v>
          </cell>
          <cell r="E36" t="str">
            <v>Down-and-Out Barrier Put Option on ALSI</v>
          </cell>
          <cell r="F36">
            <v>41627</v>
          </cell>
          <cell r="G36">
            <v>404.14872130341604</v>
          </cell>
          <cell r="H36">
            <v>406.37864601763124</v>
          </cell>
          <cell r="I36">
            <v>378.60913503750629</v>
          </cell>
          <cell r="J36">
            <v>380.73373344568284</v>
          </cell>
          <cell r="K36">
            <v>-0.32012972429310282</v>
          </cell>
        </row>
        <row r="37">
          <cell r="D37" t="str">
            <v>YGJQ</v>
          </cell>
          <cell r="E37" t="str">
            <v>Ladder Reset Put on DTOP</v>
          </cell>
          <cell r="F37">
            <v>41842</v>
          </cell>
          <cell r="G37">
            <v>205.71394343073356</v>
          </cell>
          <cell r="H37">
            <v>213.68278954034102</v>
          </cell>
          <cell r="I37">
            <v>204.72767829733093</v>
          </cell>
          <cell r="J37">
            <v>212.68784399607082</v>
          </cell>
          <cell r="K37">
            <v>-8.4056990483720173E-2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SAFEX Close Out"/>
      <sheetName val="IDX Closing Prices"/>
      <sheetName val="YXFullZeroes"/>
      <sheetName val="ALSI"/>
      <sheetName val="DTOP"/>
      <sheetName val="ABLQ"/>
      <sheetName val="AGLQ"/>
      <sheetName val="AEGQ"/>
      <sheetName val="AMSQ"/>
      <sheetName val="ANGQ"/>
      <sheetName val="APNQ"/>
      <sheetName val="ARI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XWTI"/>
      <sheetName val="XL5Q"/>
      <sheetName val="XD1Q"/>
      <sheetName val="XE7Q"/>
      <sheetName val="XF2Q"/>
      <sheetName val="XF3Q"/>
      <sheetName val="XF4Q"/>
      <sheetName val="XH5Q"/>
      <sheetName val="XM4Q"/>
      <sheetName val="XJ7Q"/>
      <sheetName val="XK7Q"/>
      <sheetName val="XL4Q"/>
      <sheetName val="XL6Q"/>
      <sheetName val="XL8Q"/>
      <sheetName val="XN6Q"/>
      <sheetName val="XN7Q"/>
      <sheetName val="XR7Q"/>
      <sheetName val="XS2Q"/>
      <sheetName val="XS9Q"/>
      <sheetName val="XV4Q"/>
      <sheetName val="XW5Q"/>
      <sheetName val="XW7Q"/>
      <sheetName val="XX2Q"/>
      <sheetName val="XY2Q"/>
      <sheetName val="XY3Q"/>
      <sheetName val="XY5Q"/>
      <sheetName val="XY6Q"/>
      <sheetName val="XY7Q"/>
      <sheetName val="XY8Q"/>
      <sheetName val="XY9Q"/>
      <sheetName val="XZ2Q"/>
      <sheetName val="XZ7Q"/>
      <sheetName val="YBIQ"/>
      <sheetName val="YBJQ"/>
      <sheetName val="XZ8Q"/>
      <sheetName val="YCLQ"/>
      <sheetName val="YCIQ"/>
      <sheetName val="XY1Q"/>
      <sheetName val="YBVQ"/>
      <sheetName val="YBWQ"/>
      <sheetName val="YBX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DXQ"/>
      <sheetName val="YDYQ"/>
      <sheetName val="YEGQ"/>
      <sheetName val="YBLQ"/>
      <sheetName val="YEKQ"/>
      <sheetName val="YFBQ"/>
      <sheetName val="Tepmlate"/>
      <sheetName val="IMR_ALL"/>
      <sheetName val="YBKQ"/>
      <sheetName val="XX6Q"/>
      <sheetName val="X1UQ"/>
      <sheetName val="X1UQ (1)"/>
      <sheetName val="X1UQ (2)"/>
      <sheetName val="YEFQ"/>
      <sheetName val="YFAQ"/>
      <sheetName val="YFCQ"/>
      <sheetName val="YFDQ"/>
      <sheetName val="YFHQ"/>
      <sheetName val="YFLQ"/>
      <sheetName val="YFO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  <sheetName val="Test Prices"/>
      <sheetName val="YGG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3">
          <cell r="B3">
            <v>41627</v>
          </cell>
        </row>
      </sheetData>
      <sheetData sheetId="89">
        <row r="3">
          <cell r="B3">
            <v>41627</v>
          </cell>
        </row>
      </sheetData>
      <sheetData sheetId="90">
        <row r="3">
          <cell r="B3">
            <v>41627</v>
          </cell>
        </row>
      </sheetData>
      <sheetData sheetId="91">
        <row r="3">
          <cell r="B3">
            <v>41627</v>
          </cell>
        </row>
      </sheetData>
      <sheetData sheetId="92">
        <row r="3">
          <cell r="B3">
            <v>41627</v>
          </cell>
        </row>
      </sheetData>
      <sheetData sheetId="93">
        <row r="3">
          <cell r="B3">
            <v>41627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5" sqref="J5"/>
    </sheetView>
  </sheetViews>
  <sheetFormatPr defaultRowHeight="12.75"/>
  <cols>
    <col min="1" max="1" width="12.42578125" style="14" bestFit="1" customWidth="1"/>
    <col min="2" max="2" width="20" style="14" bestFit="1" customWidth="1"/>
    <col min="3" max="3" width="11.140625" style="14" bestFit="1" customWidth="1"/>
    <col min="4" max="4" width="48" style="14" customWidth="1"/>
    <col min="5" max="5" width="13.140625" style="14" bestFit="1" customWidth="1"/>
    <col min="6" max="6" width="16" style="13" customWidth="1"/>
    <col min="7" max="7" width="11.28515625" style="14" bestFit="1" customWidth="1"/>
  </cols>
  <sheetData>
    <row r="1" spans="1:7">
      <c r="A1" s="1" t="s">
        <v>0</v>
      </c>
      <c r="B1" s="2">
        <f ca="1">TODAY()</f>
        <v>41585</v>
      </c>
      <c r="C1" s="3"/>
      <c r="D1" s="3"/>
      <c r="E1" s="1"/>
      <c r="F1" s="1"/>
      <c r="G1" s="1" t="str">
        <f>IF(ISNUMBER(VLOOKUP(C1,'[1]Local Vol'!$D$4:$H$70,8,FALSE)),VLOOKUP(C1,'[1]Local Vol'!$D$4:$H$70,8,FALSE),"")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>
      <c r="A3" s="6">
        <f ca="1">TODAY()</f>
        <v>41585</v>
      </c>
      <c r="B3" s="11" t="s">
        <v>8</v>
      </c>
      <c r="C3" s="11" t="s">
        <v>53</v>
      </c>
      <c r="D3" s="11" t="s">
        <v>54</v>
      </c>
      <c r="E3" s="6">
        <v>41627</v>
      </c>
      <c r="F3" s="12">
        <f>VLOOKUP(C3,'[1]Local Vol'!$D$4:$H$200,4,FALSE)</f>
        <v>-1.5328813696000143E-2</v>
      </c>
      <c r="G3" s="1">
        <f>IF(ISNUMBER(VLOOKUP(C3,'[1]Local Vol'!$D$3:$K$199,8,FALSE)),VLOOKUP(C3,'[1]Local Vol'!$D$4:$K$199,8,FALSE),"")</f>
        <v>-0.52116444751989344</v>
      </c>
    </row>
    <row r="4" spans="1:7">
      <c r="A4" s="6">
        <f ca="1">TODAY()</f>
        <v>41585</v>
      </c>
      <c r="B4" s="7" t="s">
        <v>8</v>
      </c>
      <c r="C4" s="7" t="s">
        <v>14</v>
      </c>
      <c r="D4" s="7" t="s">
        <v>15</v>
      </c>
      <c r="E4" s="6">
        <v>41718</v>
      </c>
      <c r="F4" s="8">
        <f>VLOOKUP(C4,'[1]Local Vol'!$D$4:$H$200,4,FALSE)</f>
        <v>145.53029020408567</v>
      </c>
      <c r="G4" s="1">
        <f>IF(ISNUMBER(VLOOKUP(C4,'[1]Local Vol'!$D$3:$K$199,8,FALSE)),VLOOKUP(C4,'[1]Local Vol'!$D$4:$K$199,8,FALSE),"")</f>
        <v>-0.22300066853357706</v>
      </c>
    </row>
    <row r="5" spans="1:7">
      <c r="A5" s="6">
        <f ca="1">TODAY()</f>
        <v>41585</v>
      </c>
      <c r="B5" s="7" t="s">
        <v>8</v>
      </c>
      <c r="C5" s="7" t="s">
        <v>33</v>
      </c>
      <c r="D5" s="7" t="s">
        <v>27</v>
      </c>
      <c r="E5" s="6">
        <f>[2]YBZQ!$B$3</f>
        <v>41627</v>
      </c>
      <c r="F5" s="8">
        <f>VLOOKUP(C5,'[1]Local Vol'!$D$4:$H$70,4,FALSE)</f>
        <v>2.3628755567743012</v>
      </c>
      <c r="G5" s="1">
        <f>IF(ISNUMBER(VLOOKUP(C5,'[1]Local Vol'!$D$3:$K$199,8,FALSE)),VLOOKUP(C5,'[1]Local Vol'!$D$4:$K$199,8,FALSE),"")</f>
        <v>-0.20305717604386572</v>
      </c>
    </row>
    <row r="6" spans="1:7">
      <c r="A6" s="6">
        <f ca="1">TODAY()</f>
        <v>41585</v>
      </c>
      <c r="B6" s="7" t="s">
        <v>8</v>
      </c>
      <c r="C6" s="7" t="s">
        <v>49</v>
      </c>
      <c r="D6" s="7" t="s">
        <v>17</v>
      </c>
      <c r="E6" s="6">
        <v>41752</v>
      </c>
      <c r="F6" s="8">
        <f>VLOOKUP(C6,'[1]Local Vol'!$D$4:$H$200,4,FALSE)</f>
        <v>136.1254538744036</v>
      </c>
      <c r="G6" s="1">
        <f>IF(ISNUMBER(VLOOKUP(C6,'[1]Local Vol'!$D$3:$K$199,8,FALSE)),VLOOKUP(C6,'[1]Local Vol'!$D$4:$K$199,8,FALSE),"")</f>
        <v>-0.17976930434284683</v>
      </c>
    </row>
    <row r="7" spans="1:7">
      <c r="A7" s="6">
        <f ca="1">TODAY()</f>
        <v>41585</v>
      </c>
      <c r="B7" s="7" t="s">
        <v>8</v>
      </c>
      <c r="C7" s="7" t="s">
        <v>50</v>
      </c>
      <c r="D7" s="7" t="s">
        <v>17</v>
      </c>
      <c r="E7" s="6">
        <v>41800</v>
      </c>
      <c r="F7" s="8">
        <f>VLOOKUP(C7,'[1]Local Vol'!$D$4:$H$200,4,FALSE)</f>
        <v>221.85911426206485</v>
      </c>
      <c r="G7" s="1">
        <f>IF(ISNUMBER(VLOOKUP(C7,'[1]Local Vol'!$D$3:$K$199,8,FALSE)),VLOOKUP(C7,'[1]Local Vol'!$D$4:$K$199,8,FALSE),"")</f>
        <v>-0.153635321676657</v>
      </c>
    </row>
    <row r="8" spans="1:7">
      <c r="A8" s="6">
        <f ca="1">TODAY()</f>
        <v>41585</v>
      </c>
      <c r="B8" s="7" t="s">
        <v>8</v>
      </c>
      <c r="C8" s="7" t="s">
        <v>47</v>
      </c>
      <c r="D8" s="7" t="s">
        <v>17</v>
      </c>
      <c r="E8" s="6">
        <v>41710</v>
      </c>
      <c r="F8" s="8">
        <f>VLOOKUP(C8,'[1]Local Vol'!$D$4:$H$200,4,FALSE)</f>
        <v>62.719564461756761</v>
      </c>
      <c r="G8" s="1">
        <f>IF(ISNUMBER(VLOOKUP(C8,'[1]Local Vol'!$D$3:$K$199,8,FALSE)),VLOOKUP(C8,'[1]Local Vol'!$D$4:$K$199,8,FALSE),"")</f>
        <v>-0.13302830532331744</v>
      </c>
    </row>
    <row r="9" spans="1:7">
      <c r="A9" s="6">
        <f ca="1">TODAY()</f>
        <v>41585</v>
      </c>
      <c r="B9" s="7" t="s">
        <v>8</v>
      </c>
      <c r="C9" s="7" t="s">
        <v>39</v>
      </c>
      <c r="D9" s="7" t="s">
        <v>17</v>
      </c>
      <c r="E9" s="6">
        <v>41662</v>
      </c>
      <c r="F9" s="8">
        <f>VLOOKUP(C9,'[1]Local Vol'!$D$4:$H$200,4,FALSE)</f>
        <v>36.598634291489027</v>
      </c>
      <c r="G9" s="1">
        <f>IF(ISNUMBER(VLOOKUP(C9,'[1]Local Vol'!$D$3:$K$199,8,FALSE)),VLOOKUP(C9,'[1]Local Vol'!$D$4:$K$199,8,FALSE),"")</f>
        <v>-0.12042844249636528</v>
      </c>
    </row>
    <row r="10" spans="1:7">
      <c r="A10" s="6">
        <f ca="1">TODAY()</f>
        <v>41585</v>
      </c>
      <c r="B10" s="7" t="s">
        <v>8</v>
      </c>
      <c r="C10" s="7" t="s">
        <v>35</v>
      </c>
      <c r="D10" s="7" t="s">
        <v>36</v>
      </c>
      <c r="E10" s="6">
        <f>[2]YBZQ!$B$3</f>
        <v>41627</v>
      </c>
      <c r="F10" s="8">
        <f>VLOOKUP(C10,'[1]Local Vol'!$D$4:$H$70,4,FALSE)</f>
        <v>8.7013795169936792E-2</v>
      </c>
      <c r="G10" s="1">
        <f>IF(ISNUMBER(VLOOKUP(C10,'[1]Local Vol'!$D$3:$K$199,8,FALSE)),VLOOKUP(C10,'[1]Local Vol'!$D$4:$K$199,8,FALSE),"")</f>
        <v>-0.10176402911429754</v>
      </c>
    </row>
    <row r="11" spans="1:7">
      <c r="A11" s="6">
        <f ca="1">TODAY()</f>
        <v>41585</v>
      </c>
      <c r="B11" s="7" t="s">
        <v>8</v>
      </c>
      <c r="C11" s="7" t="s">
        <v>38</v>
      </c>
      <c r="D11" s="7" t="s">
        <v>17</v>
      </c>
      <c r="E11" s="6">
        <v>41627</v>
      </c>
      <c r="F11" s="8">
        <f>VLOOKUP(C11,'[1]Local Vol'!$D$4:$H$200,4,FALSE)</f>
        <v>17.1531926087128</v>
      </c>
      <c r="G11" s="1">
        <f>IF(ISNUMBER(VLOOKUP(C11,'[1]Local Vol'!$D$3:$K$199,8,FALSE)),VLOOKUP(C11,'[1]Local Vol'!$D$4:$K$199,8,FALSE),"")</f>
        <v>-9.4303797693077132E-2</v>
      </c>
    </row>
    <row r="12" spans="1:7">
      <c r="A12" s="6">
        <f ca="1">TODAY()</f>
        <v>41585</v>
      </c>
      <c r="B12" s="11" t="s">
        <v>8</v>
      </c>
      <c r="C12" s="11" t="s">
        <v>57</v>
      </c>
      <c r="D12" s="7" t="s">
        <v>58</v>
      </c>
      <c r="E12" s="6">
        <v>41842</v>
      </c>
      <c r="F12" s="16">
        <f>VLOOKUP(C12,'[1]Local Vol'!$D$4:$H$200,4,FALSE)</f>
        <v>205.71394343073356</v>
      </c>
      <c r="G12" s="15">
        <f>IF(ISNUMBER(VLOOKUP(C12,'[1]Local Vol'!$D$3:$K$199,8,FALSE)),VLOOKUP(C12,'[1]Local Vol'!$D$4:$K$199,8,FALSE),"")</f>
        <v>-8.4056990483720173E-2</v>
      </c>
    </row>
    <row r="13" spans="1:7">
      <c r="A13" s="6">
        <f ca="1">TODAY()</f>
        <v>41585</v>
      </c>
      <c r="B13" s="7" t="s">
        <v>8</v>
      </c>
      <c r="C13" s="7" t="s">
        <v>26</v>
      </c>
      <c r="D13" s="7" t="s">
        <v>27</v>
      </c>
      <c r="E13" s="6">
        <f>[2]YBZQ!$B$3</f>
        <v>41627</v>
      </c>
      <c r="F13" s="9">
        <f>VLOOKUP(C13,'[1]Local Vol'!$D$4:$H$70,4,FALSE)</f>
        <v>0.17564999644313772</v>
      </c>
      <c r="G13" s="1">
        <f>IF(ISNUMBER(VLOOKUP(C13,'[1]Local Vol'!$D$3:$K$199,8,FALSE)),VLOOKUP(C13,'[1]Local Vol'!$D$4:$K$199,8,FALSE),"")</f>
        <v>-2.1707064154902481E-2</v>
      </c>
    </row>
    <row r="14" spans="1:7">
      <c r="A14" s="6">
        <f ca="1">TODAY()</f>
        <v>41585</v>
      </c>
      <c r="B14" s="7" t="s">
        <v>8</v>
      </c>
      <c r="C14" s="7" t="s">
        <v>37</v>
      </c>
      <c r="D14" s="7" t="s">
        <v>10</v>
      </c>
      <c r="E14" s="6">
        <v>41718</v>
      </c>
      <c r="F14" s="9">
        <f>VLOOKUP(C14,'[1]Local Vol'!$D$4:$H$70,4,FALSE)</f>
        <v>28.672221451747394</v>
      </c>
      <c r="G14" s="1">
        <f>IF(ISNUMBER(VLOOKUP(C14,'[1]Local Vol'!$D$3:$K$199,8,FALSE)),VLOOKUP(C14,'[1]Local Vol'!$D$4:$K$199,8,FALSE),"")</f>
        <v>-1.980501823952668E-2</v>
      </c>
    </row>
    <row r="15" spans="1:7">
      <c r="A15" s="6">
        <f ca="1">TODAY()</f>
        <v>41585</v>
      </c>
      <c r="B15" s="11" t="s">
        <v>8</v>
      </c>
      <c r="C15" s="11" t="s">
        <v>55</v>
      </c>
      <c r="D15" s="11" t="s">
        <v>23</v>
      </c>
      <c r="E15" s="6">
        <v>41809</v>
      </c>
      <c r="F15" s="17">
        <f>VLOOKUP(C15,'[1]Local Vol'!$D$4:$H$70,4,FALSE)</f>
        <v>3.4942401445703916E-2</v>
      </c>
      <c r="G15" s="15">
        <f>IF(ISNUMBER(VLOOKUP(C15,'[1]Local Vol'!$D$3:$K$199,8,FALSE)),VLOOKUP(C15,'[1]Local Vol'!$D$4:$K$199,8,FALSE),"")</f>
        <v>-3.8307536562158257E-3</v>
      </c>
    </row>
    <row r="16" spans="1:7">
      <c r="A16" s="6">
        <f ca="1">TODAY()</f>
        <v>41585</v>
      </c>
      <c r="B16" s="7" t="s">
        <v>8</v>
      </c>
      <c r="C16" s="7" t="s">
        <v>34</v>
      </c>
      <c r="D16" s="7" t="s">
        <v>17</v>
      </c>
      <c r="E16" s="6">
        <v>41620</v>
      </c>
      <c r="F16" s="8">
        <f>VLOOKUP(C16,'[1]Local Vol'!$D$4:$H$200,4,FALSE)</f>
        <v>0.43317669761099675</v>
      </c>
      <c r="G16" s="1">
        <f>IF(ISNUMBER(VLOOKUP(C16,'[1]Local Vol'!$D$3:$K$199,8,FALSE)),VLOOKUP(C16,'[1]Local Vol'!$D$4:$K$199,8,FALSE),"")</f>
        <v>-3.7184562240377269E-3</v>
      </c>
    </row>
    <row r="17" spans="1:7">
      <c r="A17" s="6">
        <f ca="1">TODAY()</f>
        <v>41585</v>
      </c>
      <c r="B17" s="7" t="s">
        <v>8</v>
      </c>
      <c r="C17" s="7" t="s">
        <v>42</v>
      </c>
      <c r="D17" s="7" t="s">
        <v>17</v>
      </c>
      <c r="E17" s="6">
        <v>41627</v>
      </c>
      <c r="F17" s="8">
        <f>VLOOKUP(C17,'[1]Local Vol'!$D$4:$H$200,4,FALSE)</f>
        <v>0.20320122088258638</v>
      </c>
      <c r="G17" s="1">
        <f>IF(ISNUMBER(VLOOKUP(C17,'[1]Local Vol'!$D$3:$K$199,8,FALSE)),VLOOKUP(C17,'[1]Local Vol'!$D$4:$K$199,8,FALSE),"")</f>
        <v>-1.7188692255556144E-3</v>
      </c>
    </row>
    <row r="18" spans="1:7">
      <c r="A18" s="6">
        <f ca="1">TODAY()</f>
        <v>41585</v>
      </c>
      <c r="B18" s="7" t="s">
        <v>8</v>
      </c>
      <c r="C18" s="7" t="s">
        <v>12</v>
      </c>
      <c r="D18" s="7" t="s">
        <v>10</v>
      </c>
      <c r="E18" s="6">
        <v>41627</v>
      </c>
      <c r="F18" s="9">
        <f>VLOOKUP(C18,'[1]Local Vol'!$D$4:$H$70,4,FALSE)</f>
        <v>0.32386681550295193</v>
      </c>
      <c r="G18" s="1">
        <f>IF(ISNUMBER(VLOOKUP(C18,'[1]Local Vol'!$D$3:$K$199,8,FALSE)),VLOOKUP(C18,'[1]Local Vol'!$D$4:$K$199,8,FALSE),"")</f>
        <v>-6.3622095150487018E-4</v>
      </c>
    </row>
    <row r="19" spans="1:7">
      <c r="A19" s="6">
        <f ca="1">TODAY()</f>
        <v>41585</v>
      </c>
      <c r="B19" s="11" t="s">
        <v>8</v>
      </c>
      <c r="C19" s="11" t="s">
        <v>56</v>
      </c>
      <c r="D19" s="7" t="s">
        <v>10</v>
      </c>
      <c r="E19" s="6">
        <v>41627</v>
      </c>
      <c r="F19" s="16">
        <f>VLOOKUP(C19,'[1]Local Vol'!$D$4:$H$70,4,FALSE)</f>
        <v>404.14872130341604</v>
      </c>
      <c r="G19" s="15">
        <v>-1.7290498635011786E-4</v>
      </c>
    </row>
    <row r="20" spans="1:7">
      <c r="A20" s="6">
        <f ca="1">TODAY()</f>
        <v>41585</v>
      </c>
      <c r="B20" s="7" t="s">
        <v>8</v>
      </c>
      <c r="C20" s="7" t="s">
        <v>13</v>
      </c>
      <c r="D20" s="7" t="s">
        <v>10</v>
      </c>
      <c r="E20" s="6">
        <v>41627</v>
      </c>
      <c r="F20" s="9">
        <f>VLOOKUP(C20,'[1]Local Vol'!$D$4:$H$70,4,FALSE)</f>
        <v>1.0591839092071421E-3</v>
      </c>
      <c r="G20" s="1">
        <f>IF(ISNUMBER(VLOOKUP(C20,'[1]Local Vol'!$D$3:$K$199,8,FALSE)),VLOOKUP(C20,'[1]Local Vol'!$D$4:$K$199,8,FALSE),"")</f>
        <v>-2.5533547413257515E-6</v>
      </c>
    </row>
    <row r="21" spans="1:7">
      <c r="A21" s="6">
        <f ca="1">TODAY()</f>
        <v>41585</v>
      </c>
      <c r="B21" s="7" t="s">
        <v>8</v>
      </c>
      <c r="C21" s="7" t="s">
        <v>28</v>
      </c>
      <c r="D21" s="7" t="s">
        <v>29</v>
      </c>
      <c r="E21" s="6">
        <f>[2]YCNQ!$B$3</f>
        <v>41627</v>
      </c>
      <c r="F21" s="9">
        <f>VLOOKUP(C21,'[1]Local Vol'!$D$4:$H$70,4,FALSE)</f>
        <v>5.7507493970154755E-6</v>
      </c>
      <c r="G21" s="1">
        <f>IF(ISNUMBER(VLOOKUP(C21,'[1]Local Vol'!$D$3:$K$199,8,FALSE)),VLOOKUP(C21,'[1]Local Vol'!$D$4:$K$199,8,FALSE),"")</f>
        <v>-1.8083769071484335E-6</v>
      </c>
    </row>
    <row r="22" spans="1:7">
      <c r="A22" s="6">
        <f ca="1">TODAY()</f>
        <v>41585</v>
      </c>
      <c r="B22" s="7" t="s">
        <v>8</v>
      </c>
      <c r="C22" s="7" t="s">
        <v>18</v>
      </c>
      <c r="D22" s="7" t="s">
        <v>19</v>
      </c>
      <c r="E22" s="6">
        <v>41627</v>
      </c>
      <c r="F22" s="8">
        <f>VLOOKUP(C22,'[1]Local Vol'!$D$4:$H$200,4,FALSE)</f>
        <v>1.508983458957576E-5</v>
      </c>
      <c r="G22" s="1">
        <f>IF(ISNUMBER(VLOOKUP(C22,'[1]Local Vol'!$D$3:$K$199,8,FALSE)),VLOOKUP(C22,'[1]Local Vol'!$D$4:$K$199,8,FALSE),"")</f>
        <v>-1.1832903072341428E-6</v>
      </c>
    </row>
    <row r="23" spans="1:7">
      <c r="A23" s="6">
        <f ca="1">TODAY()</f>
        <v>41585</v>
      </c>
      <c r="B23" s="7" t="s">
        <v>8</v>
      </c>
      <c r="C23" s="7" t="s">
        <v>24</v>
      </c>
      <c r="D23" s="7" t="s">
        <v>25</v>
      </c>
      <c r="E23" s="6">
        <f>[2]YBYQ!$B$3</f>
        <v>41627</v>
      </c>
      <c r="F23" s="9">
        <f>VLOOKUP(C23,'[1]Local Vol'!$D$4:$H$70,4,FALSE)</f>
        <v>2.4437439907210035E-6</v>
      </c>
      <c r="G23" s="1">
        <f>IF(ISNUMBER(VLOOKUP(C23,'[1]Local Vol'!$D$3:$K$199,8,FALSE)),VLOOKUP(C23,'[1]Local Vol'!$D$4:$K$199,8,FALSE),"")</f>
        <v>-4.6913051671166023E-7</v>
      </c>
    </row>
    <row r="24" spans="1:7">
      <c r="A24" s="6">
        <f ca="1">TODAY()</f>
        <v>41585</v>
      </c>
      <c r="B24" s="7" t="s">
        <v>8</v>
      </c>
      <c r="C24" s="7" t="s">
        <v>31</v>
      </c>
      <c r="D24" s="7" t="s">
        <v>32</v>
      </c>
      <c r="E24" s="6">
        <f>[2]YCPQ!$B$3</f>
        <v>41627</v>
      </c>
      <c r="F24" s="9">
        <f>VLOOKUP(C24,'[1]Local Vol'!$D$4:$H$70,4,FALSE)</f>
        <v>1.9351948224444193E-7</v>
      </c>
      <c r="G24" s="1">
        <f>IF(ISNUMBER(VLOOKUP(C24,'[1]Local Vol'!$D$3:$K$199,8,FALSE)),VLOOKUP(C24,'[1]Local Vol'!$D$4:$K$199,8,FALSE),"")</f>
        <v>-3.325188941276813E-7</v>
      </c>
    </row>
    <row r="25" spans="1:7">
      <c r="A25" s="6">
        <f ca="1">TODAY()</f>
        <v>41585</v>
      </c>
      <c r="B25" s="7" t="s">
        <v>8</v>
      </c>
      <c r="C25" s="7" t="s">
        <v>9</v>
      </c>
      <c r="D25" s="7" t="s">
        <v>10</v>
      </c>
      <c r="E25" s="6">
        <v>41627</v>
      </c>
      <c r="F25" s="9">
        <f>VLOOKUP(C25,'[1]Local Vol'!$D$4:$H$70,4,FALSE)</f>
        <v>8.3124271075820034E-5</v>
      </c>
      <c r="G25" s="1">
        <f>IF(ISNUMBER(VLOOKUP(C25,'[1]Local Vol'!$D$3:$K$199,8,FALSE)),VLOOKUP(C25,'[1]Local Vol'!$D$4:$K$199,8,FALSE),"")</f>
        <v>-2.1527345476217248E-7</v>
      </c>
    </row>
    <row r="26" spans="1:7">
      <c r="A26" s="6">
        <f ca="1">TODAY()</f>
        <v>41585</v>
      </c>
      <c r="B26" s="7" t="s">
        <v>8</v>
      </c>
      <c r="C26" s="7" t="s">
        <v>11</v>
      </c>
      <c r="D26" s="7" t="s">
        <v>10</v>
      </c>
      <c r="E26" s="6">
        <v>41627</v>
      </c>
      <c r="F26" s="9">
        <f>VLOOKUP(C26,'[1]Local Vol'!$D$4:$H$70,4,FALSE)</f>
        <v>5.3931698183271138E-6</v>
      </c>
      <c r="G26" s="1">
        <f>IF(ISNUMBER(VLOOKUP(C26,'[1]Local Vol'!$D$3:$K$199,8,FALSE)),VLOOKUP(C26,'[1]Local Vol'!$D$4:$K$199,8,FALSE),"")</f>
        <v>-1.4792152600375477E-8</v>
      </c>
    </row>
    <row r="27" spans="1:7">
      <c r="A27" s="6">
        <f ca="1">TODAY()</f>
        <v>41585</v>
      </c>
      <c r="B27" s="7" t="s">
        <v>8</v>
      </c>
      <c r="C27" s="7" t="s">
        <v>30</v>
      </c>
      <c r="D27" s="7" t="s">
        <v>23</v>
      </c>
      <c r="E27" s="6">
        <f>[2]YCOQ!$B$3</f>
        <v>41627</v>
      </c>
      <c r="F27" s="9">
        <f>VLOOKUP(C27,'[1]Local Vol'!$D$4:$H$70,4,FALSE)</f>
        <v>3.9580878149689247E-9</v>
      </c>
      <c r="G27" s="1">
        <f>IF(ISNUMBER(VLOOKUP(C27,'[1]Local Vol'!$D$3:$K$199,8,FALSE)),VLOOKUP(C27,'[1]Local Vol'!$D$4:$K$199,8,FALSE),"")</f>
        <v>-3.445145921201287E-9</v>
      </c>
    </row>
    <row r="28" spans="1:7">
      <c r="A28" s="6">
        <f ca="1">TODAY()</f>
        <v>41585</v>
      </c>
      <c r="B28" s="7" t="s">
        <v>8</v>
      </c>
      <c r="C28" s="7" t="s">
        <v>22</v>
      </c>
      <c r="D28" s="7" t="s">
        <v>23</v>
      </c>
      <c r="E28" s="6">
        <f>[2]YCRQ!$B$3</f>
        <v>41627</v>
      </c>
      <c r="F28" s="8">
        <f>VLOOKUP(C28,'[1]Local Vol'!$D$4:$H$70,4,FALSE)</f>
        <v>3.4431873936237312E-9</v>
      </c>
      <c r="G28" s="1">
        <f>IF(ISNUMBER(VLOOKUP(C28,'[1]Local Vol'!$D$3:$K$199,8,FALSE)),VLOOKUP(C28,'[1]Local Vol'!$D$4:$K$199,8,FALSE),"")</f>
        <v>-3.0010093287271587E-9</v>
      </c>
    </row>
    <row r="29" spans="1:7">
      <c r="A29" s="6">
        <f ca="1">TODAY()</f>
        <v>41585</v>
      </c>
      <c r="B29" s="7" t="s">
        <v>8</v>
      </c>
      <c r="C29" s="7" t="s">
        <v>16</v>
      </c>
      <c r="D29" s="7" t="s">
        <v>17</v>
      </c>
      <c r="E29" s="6">
        <v>41575</v>
      </c>
      <c r="F29" s="8">
        <f>VLOOKUP(C29,'[1]Local Vol'!$D$4:$H$200,4,FALSE)</f>
        <v>0</v>
      </c>
      <c r="G29" s="1">
        <f>IF(ISNUMBER(VLOOKUP(C29,'[1]Local Vol'!$D$3:$K$199,8,FALSE)),VLOOKUP(C29,'[1]Local Vol'!$D$4:$K$199,8,FALSE),"")</f>
        <v>0</v>
      </c>
    </row>
    <row r="30" spans="1:7">
      <c r="A30" s="6">
        <v>41326</v>
      </c>
      <c r="B30" s="7" t="s">
        <v>8</v>
      </c>
      <c r="C30" s="7" t="s">
        <v>45</v>
      </c>
      <c r="D30" s="7" t="s">
        <v>46</v>
      </c>
      <c r="E30" s="6">
        <v>41740</v>
      </c>
      <c r="F30" s="10">
        <f>VLOOKUP(C30,'[1]Local Vol'!$D$4:$H$200,4,FALSE)</f>
        <v>2594.1141289271295</v>
      </c>
      <c r="G30" s="1">
        <f>[3]Summary!$J$5</f>
        <v>4.26542903454674E-4</v>
      </c>
    </row>
    <row r="31" spans="1:7">
      <c r="A31" s="6">
        <f ca="1">TODAY()</f>
        <v>41585</v>
      </c>
      <c r="B31" s="7" t="s">
        <v>8</v>
      </c>
      <c r="C31" s="7" t="s">
        <v>20</v>
      </c>
      <c r="D31" s="7" t="s">
        <v>21</v>
      </c>
      <c r="E31" s="6">
        <v>41627</v>
      </c>
      <c r="F31" s="8">
        <f>VLOOKUP(C31,'[1]Local Vol'!$D$4:$H$200,4,FALSE)</f>
        <v>15.226016675741906</v>
      </c>
      <c r="G31" s="1">
        <f>IF(ISNUMBER(VLOOKUP(C31,'[1]Local Vol'!$D$3:$K$199,8,FALSE)),VLOOKUP(C31,'[1]Local Vol'!$D$4:$K$199,8,FALSE),"")</f>
        <v>0.23368906408625301</v>
      </c>
    </row>
    <row r="32" spans="1:7">
      <c r="A32" s="6">
        <f ca="1">TODAY()</f>
        <v>41585</v>
      </c>
      <c r="B32" s="7" t="s">
        <v>8</v>
      </c>
      <c r="C32" s="7" t="s">
        <v>51</v>
      </c>
      <c r="D32" s="7" t="s">
        <v>52</v>
      </c>
      <c r="E32" s="6">
        <v>41809</v>
      </c>
      <c r="F32" s="8">
        <f>VLOOKUP(C32,'[1]Local Vol'!$D$4:$H$200,4,FALSE)</f>
        <v>7.8899238386153883</v>
      </c>
      <c r="G32" s="1">
        <f>IF(ISNUMBER(VLOOKUP(C32,'[1]Local Vol'!$D$3:$K$199,8,FALSE)),VLOOKUP(C32,'[1]Local Vol'!$D$4:$K$199,8,FALSE),"")</f>
        <v>0.2682059709091959</v>
      </c>
    </row>
    <row r="33" spans="1:7">
      <c r="A33" s="6">
        <f ca="1">TODAY()</f>
        <v>41585</v>
      </c>
      <c r="B33" s="7" t="s">
        <v>8</v>
      </c>
      <c r="C33" s="7" t="s">
        <v>44</v>
      </c>
      <c r="D33" s="7" t="s">
        <v>41</v>
      </c>
      <c r="E33" s="6">
        <v>41627</v>
      </c>
      <c r="F33" s="8">
        <f>VLOOKUP(C33,'[1]Local Vol'!$D$4:$H$200,4,FALSE)</f>
        <v>23.446127747933943</v>
      </c>
      <c r="G33" s="1">
        <f>IF(ISNUMBER(VLOOKUP(C33,'[1]Local Vol'!$D$3:$K$199,8,FALSE)),VLOOKUP(C33,'[1]Local Vol'!$D$4:$K$199,8,FALSE),"")</f>
        <v>0.48956358467473854</v>
      </c>
    </row>
    <row r="34" spans="1:7">
      <c r="A34" s="6">
        <f ca="1">TODAY()</f>
        <v>41585</v>
      </c>
      <c r="B34" s="7" t="s">
        <v>8</v>
      </c>
      <c r="C34" s="7" t="s">
        <v>43</v>
      </c>
      <c r="D34" s="7" t="s">
        <v>41</v>
      </c>
      <c r="E34" s="6">
        <v>41627</v>
      </c>
      <c r="F34" s="8">
        <f>VLOOKUP(C34,'[1]Local Vol'!$D$4:$H$200,4,FALSE)</f>
        <v>24.688541856909474</v>
      </c>
      <c r="G34" s="1">
        <f>IF(ISNUMBER(VLOOKUP(C34,'[1]Local Vol'!$D$3:$K$199,8,FALSE)),VLOOKUP(C34,'[1]Local Vol'!$D$4:$K$199,8,FALSE),"")</f>
        <v>0.49444006253488038</v>
      </c>
    </row>
    <row r="35" spans="1:7">
      <c r="A35" s="6">
        <f ca="1">TODAY()</f>
        <v>41585</v>
      </c>
      <c r="B35" s="7" t="s">
        <v>8</v>
      </c>
      <c r="C35" s="7" t="s">
        <v>48</v>
      </c>
      <c r="D35" s="7" t="s">
        <v>41</v>
      </c>
      <c r="E35" s="6">
        <v>41718</v>
      </c>
      <c r="F35" s="8">
        <f>VLOOKUP(C35,'[1]Local Vol'!$D$4:$H$200,4,FALSE)</f>
        <v>8.2366630355531356</v>
      </c>
      <c r="G35" s="1">
        <f>IF(ISNUMBER(VLOOKUP(C35,'[1]Local Vol'!$D$3:$K$199,8,FALSE)),VLOOKUP(C35,'[1]Local Vol'!$D$4:$K$199,8,FALSE),"")</f>
        <v>1.4730942080334235</v>
      </c>
    </row>
    <row r="36" spans="1:7">
      <c r="A36" s="6">
        <f ca="1">TODAY()</f>
        <v>41585</v>
      </c>
      <c r="B36" s="7" t="s">
        <v>8</v>
      </c>
      <c r="C36" s="7" t="s">
        <v>40</v>
      </c>
      <c r="D36" s="7" t="s">
        <v>41</v>
      </c>
      <c r="E36" s="6">
        <v>41627</v>
      </c>
      <c r="F36" s="8">
        <f>VLOOKUP(C36,'[1]Local Vol'!$D$4:$H$200,4,FALSE)</f>
        <v>8.8492266019536689</v>
      </c>
      <c r="G36" s="1">
        <f>IF(ISNUMBER(VLOOKUP(C36,'[1]Local Vol'!$D$3:$K$199,8,FALSE)),VLOOKUP(C36,'[1]Local Vol'!$D$4:$K$199,8,FALSE),"")</f>
        <v>2.6348605312325746</v>
      </c>
    </row>
  </sheetData>
  <autoFilter ref="A2:G2">
    <sortState ref="A3:J63">
      <sortCondition ref="G2"/>
    </sortState>
  </autoFilter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1</xdr:col>
                    <xdr:colOff>1314450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ImportData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2013-11-07T15:33:33Z</dcterms:created>
  <dcterms:modified xsi:type="dcterms:W3CDTF">2013-11-07T15:36:41Z</dcterms:modified>
</cp:coreProperties>
</file>